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xl/workbook.xml" Id="rId1" Type="http://schemas.openxmlformats.org/officeDocument/2006/relationships/officeDocument"/><Relationship Target="docProps/app.xml" Id="rId2" Type="http://schemas.openxmlformats.org/officeDocument/2006/relationships/extended-properties"/><Relationship Target="docProps/core.xml" Id="rId3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ZohoSheetWriter"/>
  <bookViews>
    <workbookView windowHeight="8192" windowWidth="16384"/>
  </bookViews>
  <sheets>
    <sheet name="7 days" r:id="rId1" sheetId="1"/>
    <sheet name="Sample 7 days" r:id="rId2" sheetId="2"/>
    <sheet name="6 days" r:id="rId3" sheetId="3"/>
    <sheet name="Sample 6 days" r:id="rId4" sheetId="4"/>
  </sheets>
</workbook>
</file>

<file path=xl/sharedStrings.xml><?xml version="1.0" encoding="utf-8"?>
<sst xmlns="http://schemas.openxmlformats.org/spreadsheetml/2006/main" count="190" uniqueCount="190">
  <si>
    <t>MONTHLY SALES TARGET</t>
  </si>
  <si>
    <t>SAMPLE WITH FIGURES</t>
  </si>
  <si>
    <t>Monthly Target</t>
  </si>
  <si>
    <t xml:space="preserve"> - write your monthly target here</t>
  </si>
  <si>
    <t xml:space="preserve"> KOTAK BERWARNA KUNING PERLU DIISI</t>
  </si>
  <si>
    <t>Weekly Target</t>
  </si>
  <si>
    <t>DENGAN DATA</t>
  </si>
  <si>
    <t>Daily Target</t>
  </si>
  <si>
    <t>Week 1</t>
  </si>
  <si>
    <t>Week 2</t>
  </si>
  <si>
    <t>Week 3</t>
  </si>
  <si>
    <t>Week 4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</si>
  <si>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</si>
  <si>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</si>
  <si>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</si>
  <si>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</si>
  <si>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</si>
  <si>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</si>
  <si>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</si>
  <si>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</si>
  <si>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</si>
  <si>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</si>
  <si>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</si>
  <si>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</si>
  <si>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Monday</t>
  </si>
  <si>
    <t>Tuesday</t>
  </si>
  <si>
    <t>Wednesday</t>
  </si>
  <si>
    <t>Thursday</t>
  </si>
  <si>
    <t>Friday</t>
  </si>
  <si>
    <t>Saturday</t>
  </si>
  <si>
    <t>Sunday</t>
  </si>
  <si>
    <t>Weekly Total</t>
  </si>
  <si>
    <t>Monthly Summary</t>
  </si>
  <si>
    <r>
      <t xml:space="preserve">Difference @ </t>
    </r>
    <r>
      <rPr>
        <b/>
        <sz val="12"/>
        <rFont val="Calibri"/>
      </rPr>
      <t>EXTRA MONEY</t>
    </r>
  </si>
  <si>
    <t>Target</t>
  </si>
  <si>
    <t>Actual</t>
  </si>
  <si>
    <t>Difference</t>
  </si>
  <si>
    <t>Allocate to:</t>
  </si>
  <si>
    <t>Amount (RM)</t>
  </si>
  <si>
    <t>%</t>
  </si>
  <si>
    <t>Week 1</t>
  </si>
  <si>
    <t>Savings</t>
  </si>
  <si>
    <t>Week 2</t>
  </si>
  <si>
    <t>Investment</t>
  </si>
  <si>
    <t>Week 3</t>
  </si>
  <si>
    <t>Education</t>
  </si>
  <si>
    <t>Week 4</t>
  </si>
  <si>
    <t>Monthly Total</t>
  </si>
  <si>
    <t>MONTHLY SALES TARGET</t>
  </si>
  <si>
    <t>SAMPLE WITH FIGURES</t>
  </si>
  <si>
    <t>Monthly Target</t>
  </si>
  <si>
    <t xml:space="preserve"> KOTAK BERWARNA KUNING PERLU DIISI</t>
  </si>
  <si>
    <t>Weekly Target</t>
  </si>
  <si>
    <t>DENGAN DATA</t>
  </si>
  <si>
    <t>Daily Target</t>
  </si>
  <si>
    <t>Week 1</t>
  </si>
  <si>
    <t>Week 2</t>
  </si>
  <si>
    <t>Week 3</t>
  </si>
  <si>
    <t>Week 4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</si>
  <si>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</si>
  <si>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</si>
  <si>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</si>
  <si>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</si>
  <si>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</si>
  <si>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</si>
  <si>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</si>
  <si>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</si>
  <si>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</si>
  <si>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</si>
  <si>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</si>
  <si>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</si>
  <si>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Monday</t>
  </si>
  <si>
    <t>Tuesday</t>
  </si>
  <si>
    <t>Wednesday</t>
  </si>
  <si>
    <t>Thursday</t>
  </si>
  <si>
    <t>Friday</t>
  </si>
  <si>
    <t>Saturday</t>
  </si>
  <si>
    <t>Sunday</t>
  </si>
  <si>
    <t>Weekly Total</t>
  </si>
  <si>
    <t>Monthly Summary</t>
  </si>
  <si>
    <r>
      <t xml:space="preserve">Difference @ </t>
    </r>
    <r>
      <rPr>
        <b/>
        <sz val="12"/>
        <rFont val="Calibri"/>
      </rPr>
      <t>EXTRA MONEY</t>
    </r>
  </si>
  <si>
    <t>Target</t>
  </si>
  <si>
    <t>Actual</t>
  </si>
  <si>
    <t>Difference</t>
  </si>
  <si>
    <t>Allocate to:</t>
  </si>
  <si>
    <t>Amount (RM)</t>
  </si>
  <si>
    <t>%</t>
  </si>
  <si>
    <t>Week 1</t>
  </si>
  <si>
    <t>Savings</t>
  </si>
  <si>
    <t>Week 2</t>
  </si>
  <si>
    <t>Investment</t>
  </si>
  <si>
    <t>Week 3</t>
  </si>
  <si>
    <t>Education</t>
  </si>
  <si>
    <t>Week 4</t>
  </si>
  <si>
    <t>Monthly Total</t>
  </si>
  <si>
    <t>MONTHLY SALES TARGET</t>
  </si>
  <si>
    <t>SAMPLE WITH FIGURES</t>
  </si>
  <si>
    <t>Monthly Target</t>
  </si>
  <si>
    <t xml:space="preserve"> - write your monthly target here</t>
  </si>
  <si>
    <t xml:space="preserve"> KOTAK BERWARNA KUNING PERLU DIISI</t>
  </si>
  <si>
    <t>Weekly Target</t>
  </si>
  <si>
    <t>DENGAN DATA</t>
  </si>
  <si>
    <t>Daily Target</t>
  </si>
  <si>
    <t>Week 1</t>
  </si>
  <si>
    <t>Week 2</t>
  </si>
  <si>
    <t>Week 3</t>
  </si>
  <si>
    <t>Week 4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</si>
  <si>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</si>
  <si>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</si>
  <si>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</si>
  <si>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</si>
  <si>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</si>
  <si>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</si>
  <si>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</si>
  <si>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</si>
  <si>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</si>
  <si>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</si>
  <si>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</si>
  <si>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</si>
  <si>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Monday</t>
  </si>
  <si>
    <t>Tuesday</t>
  </si>
  <si>
    <t>Wednesday</t>
  </si>
  <si>
    <t>Thursday</t>
  </si>
  <si>
    <t>Friday</t>
  </si>
  <si>
    <t>Saturday</t>
  </si>
  <si>
    <t>Sunday</t>
  </si>
  <si>
    <t>Weekly Total</t>
  </si>
  <si>
    <t>Monthly Summary</t>
  </si>
  <si>
    <r>
      <t xml:space="preserve">Difference @ </t>
    </r>
    <r>
      <rPr>
        <b/>
        <sz val="12"/>
        <rFont val="Calibri"/>
      </rPr>
      <t>EXTRA MONEY</t>
    </r>
  </si>
  <si>
    <t>Target</t>
  </si>
  <si>
    <t>Actual</t>
  </si>
  <si>
    <t>Difference</t>
  </si>
  <si>
    <t>Allocate to:</t>
  </si>
  <si>
    <t>Amount (RM)</t>
  </si>
  <si>
    <t>%</t>
  </si>
  <si>
    <t>Week 1</t>
  </si>
  <si>
    <t>Savings</t>
  </si>
  <si>
    <t>Week 2</t>
  </si>
  <si>
    <t>Investment</t>
  </si>
  <si>
    <t>Week 3</t>
  </si>
  <si>
    <t>Education</t>
  </si>
  <si>
    <t>Week 4</t>
  </si>
  <si>
    <t>Monthly Total</t>
  </si>
  <si>
    <t>MONTHLY SALES TARGET</t>
  </si>
  <si>
    <t>SAMPLE WITH FIGURES</t>
  </si>
  <si>
    <t>Monthly Target</t>
  </si>
  <si>
    <t xml:space="preserve"> KOTAK BERWARNA KUNING PERLU DIISI</t>
  </si>
  <si>
    <t>Weekly Target</t>
  </si>
  <si>
    <t>DENGAN DATA</t>
  </si>
  <si>
    <t>Daily Target</t>
  </si>
  <si>
    <t>Week 1</t>
  </si>
  <si>
    <t>Week 2</t>
  </si>
  <si>
    <t>Week 3</t>
  </si>
  <si>
    <t>Week 4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</si>
  <si>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</si>
  <si>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</si>
  <si>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</si>
  <si>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</si>
  <si>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</si>
  <si>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</si>
  <si>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</si>
  <si>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</si>
  <si>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</si>
  <si>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Target</t>
  </si>
  <si>
    <t>Actual</t>
  </si>
  <si>
    <t>Difference</t>
  </si>
  <si>
    <t>Monday</t>
  </si>
  <si>
    <t>Tuesday</t>
  </si>
  <si>
    <t>Wednesday</t>
  </si>
  <si>
    <t>Thursday</t>
  </si>
  <si>
    <t>Friday</t>
  </si>
  <si>
    <t>Saturday</t>
  </si>
  <si>
    <t>Sunday</t>
  </si>
  <si>
    <t>Weekly Total</t>
  </si>
  <si>
    <t>Monthly Summary</t>
  </si>
  <si>
    <r>
      <t xml:space="preserve">Difference @ </t>
    </r>
    <r>
      <rPr>
        <b/>
        <sz val="12"/>
        <rFont val="Calibri"/>
      </rPr>
      <t>EXTRA MONEY</t>
    </r>
  </si>
  <si>
    <t>Target</t>
  </si>
  <si>
    <t>Actual</t>
  </si>
  <si>
    <t>Difference</t>
  </si>
  <si>
    <t>Allocate to:</t>
  </si>
  <si>
    <t>Amount (RM)</t>
  </si>
  <si>
    <t>%</t>
  </si>
  <si>
    <t>Week 1</t>
  </si>
  <si>
    <t>Savings</t>
  </si>
  <si>
    <t>Week 2</t>
  </si>
  <si>
    <t>Investment</t>
  </si>
  <si>
    <t>Week 3</t>
  </si>
  <si>
    <t>Education</t>
  </si>
  <si>
    <t>Week 4</t>
  </si>
  <si>
    <t>Monthly Total</t>
  </si>
</sst>
</file>

<file path=xl/styles.xml><?xml version="1.0" encoding="utf-8"?>
<styleSheet xmlns="http://schemas.openxmlformats.org/spreadsheetml/2006/main">
  <numFmts count="3">
    <numFmt formatCode="[&gt;0] * #,##0.00 ;[&lt;0] * \(#,##0.00\); * &quot;-&quot;#?? ; @ " numFmtId="164"/>
    <numFmt formatCode="#0.00%" numFmtId="165"/>
    <numFmt formatCode="#0%" numFmtId="166"/>
  </numFmts>
  <fonts count="9">
    <font>
      <sz val="12"/>
      <color rgb="FF000000"/>
      <name val="Calibri"/>
    </font>
    <font>
      <b/>
      <sz val="12"/>
      <name val="Calibri"/>
    </font>
    <font>
      <sz val="12"/>
      <name val="Calibri"/>
    </font>
    <font>
      <i/>
      <sz val="12"/>
      <color rgb="FF0070C0"/>
      <name val="Calibri"/>
    </font>
    <font>
      <sz val="16"/>
      <name val="Lato Light"/>
    </font>
    <font>
      <b/>
      <i/>
      <sz val="16"/>
      <color rgb="FFFF0000"/>
      <name val="Lato Light"/>
    </font>
    <font>
      <sz val="12"/>
      <color rgb="FFFF0000"/>
      <name val="Calibri"/>
    </font>
    <font>
      <sz val="12"/>
      <color rgb="FF00B050"/>
      <name val="Calibri"/>
    </font>
    <font>
      <b/>
      <sz val="14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ED6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FFD579"/>
      </patternFill>
    </fill>
    <fill>
      <patternFill patternType="solid">
        <fgColor rgb="FFD9D9D9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borderId="0" fillId="0" fontId="0" numFmtId="0" xfId="0">
      <alignment vertical="bottom"/>
    </xf>
  </cellStyleXfs>
  <cellXfs count="63">
    <xf borderId="0" fillId="0" fontId="0" numFmtId="0" xfId="0">
      <alignment vertical="bottom"/>
    </xf>
    <xf borderId="0" fillId="0" fontId="1" numFmtId="0" xfId="0">
      <alignment vertical="bottom"/>
    </xf>
    <xf borderId="1" fillId="2" fontId="2" numFmtId="0" xfId="0">
      <alignment vertical="bottom"/>
    </xf>
    <xf borderId="2" fillId="3" fontId="2" numFmtId="164" xfId="0">
      <alignment vertical="bottom"/>
    </xf>
    <xf borderId="0" fillId="0" fontId="3" numFmtId="0" xfId="0">
      <alignment vertical="bottom"/>
    </xf>
    <xf borderId="3" fillId="3" fontId="4" numFmtId="165" xfId="0">
      <alignment vertical="top"/>
    </xf>
    <xf borderId="0" fillId="0" fontId="5" numFmtId="165" xfId="0">
      <alignment vertical="top"/>
    </xf>
    <xf borderId="4" fillId="2" fontId="2" numFmtId="0" xfId="0">
      <alignment vertical="bottom"/>
    </xf>
    <xf borderId="5" fillId="0" fontId="2" numFmtId="164" xfId="0">
      <alignment vertical="bottom"/>
    </xf>
    <xf borderId="0" fillId="0" fontId="4" numFmtId="165" xfId="0">
      <alignment vertical="top"/>
    </xf>
    <xf borderId="6" fillId="2" fontId="2" numFmtId="0" xfId="0">
      <alignment vertical="bottom"/>
    </xf>
    <xf borderId="7" fillId="0" fontId="2" numFmtId="164" xfId="0">
      <alignment vertical="bottom"/>
    </xf>
    <xf borderId="8" fillId="4" fontId="2" numFmtId="0" xfId="0">
      <alignment vertical="bottom"/>
    </xf>
    <xf borderId="1" fillId="2" fontId="2" numFmtId="0" xfId="0">
      <alignment horizontal="center" vertical="bottom"/>
    </xf>
    <xf borderId="9" fillId="2" fontId="2" numFmtId="0" xfId="0">
      <alignment horizontal="center" vertical="bottom"/>
    </xf>
    <xf borderId="10" fillId="2" fontId="2" numFmtId="0" xfId="0">
      <alignment horizontal="center" vertical="bottom"/>
    </xf>
    <xf borderId="2" fillId="2" fontId="2" numFmtId="0" xfId="0">
      <alignment horizontal="center" vertical="bottom"/>
    </xf>
    <xf borderId="11" fillId="4" fontId="2" numFmtId="0" xfId="0">
      <alignment vertical="bottom"/>
    </xf>
    <xf borderId="4" fillId="2" fontId="2" numFmtId="0" xfId="0">
      <alignment horizontal="center" vertical="bottom"/>
    </xf>
    <xf borderId="12" fillId="2" fontId="2" numFmtId="0" xfId="0">
      <alignment horizontal="center" vertical="bottom"/>
    </xf>
    <xf borderId="13" fillId="2" fontId="2" numFmtId="0" xfId="0">
      <alignment horizontal="center" vertical="bottom"/>
    </xf>
    <xf borderId="5" fillId="2" fontId="2" numFmtId="0" xfId="0">
      <alignment horizontal="center" vertical="bottom"/>
    </xf>
    <xf borderId="14" fillId="2" fontId="2" numFmtId="0" xfId="0">
      <alignment vertical="bottom"/>
    </xf>
    <xf borderId="4" fillId="0" fontId="2" numFmtId="164" xfId="0">
      <alignment vertical="bottom"/>
    </xf>
    <xf borderId="12" fillId="3" fontId="2" numFmtId="164" xfId="0">
      <alignment vertical="bottom"/>
    </xf>
    <xf borderId="13" fillId="0" fontId="6" numFmtId="164" xfId="0">
      <alignment vertical="bottom"/>
    </xf>
    <xf borderId="5" fillId="0" fontId="7" numFmtId="164" xfId="0">
      <alignment vertical="bottom"/>
    </xf>
    <xf borderId="13" fillId="0" fontId="7" numFmtId="164" xfId="0">
      <alignment vertical="bottom"/>
    </xf>
    <xf borderId="5" fillId="0" fontId="6" numFmtId="164" xfId="0">
      <alignment vertical="bottom"/>
    </xf>
    <xf borderId="15" fillId="2" fontId="2" numFmtId="0" xfId="0">
      <alignment vertical="bottom"/>
    </xf>
    <xf borderId="16" fillId="3" fontId="2" numFmtId="164" xfId="0">
      <alignment vertical="bottom"/>
    </xf>
    <xf borderId="3" fillId="5" fontId="2" numFmtId="0" xfId="0">
      <alignment vertical="bottom"/>
    </xf>
    <xf borderId="17" fillId="5" fontId="2" numFmtId="164" xfId="0">
      <alignment vertical="bottom"/>
    </xf>
    <xf borderId="18" fillId="5" fontId="2" numFmtId="164" xfId="0">
      <alignment vertical="bottom"/>
    </xf>
    <xf borderId="19" fillId="5" fontId="7" numFmtId="164" xfId="0">
      <alignment vertical="bottom"/>
    </xf>
    <xf borderId="20" fillId="5" fontId="7" numFmtId="164" xfId="0">
      <alignment vertical="bottom"/>
    </xf>
    <xf borderId="0" fillId="0" fontId="8" numFmtId="0" xfId="0">
      <alignment vertical="top"/>
    </xf>
    <xf borderId="0" fillId="0" fontId="2" numFmtId="0" xfId="0">
      <alignment vertical="top"/>
    </xf>
    <xf borderId="0" fillId="0" fontId="2" numFmtId="0" xfId="0">
      <alignment horizontal="left" vertical="top"/>
    </xf>
    <xf borderId="1" fillId="0" fontId="2" numFmtId="0" xfId="0">
      <alignment vertical="top"/>
    </xf>
    <xf borderId="9" fillId="2" fontId="1" numFmtId="0" xfId="0">
      <alignment horizontal="center" vertical="top"/>
    </xf>
    <xf borderId="2" fillId="2" fontId="1" numFmtId="0" xfId="0">
      <alignment horizontal="center" vertical="top"/>
    </xf>
    <xf borderId="17" fillId="6" fontId="1" numFmtId="0" xfId="0">
      <alignment horizontal="center" vertical="top"/>
    </xf>
    <xf borderId="18" fillId="6" fontId="1" numFmtId="0" xfId="0">
      <alignment horizontal="center" vertical="top"/>
    </xf>
    <xf borderId="20" fillId="6" fontId="1" numFmtId="0" xfId="0">
      <alignment horizontal="center" vertical="top"/>
    </xf>
    <xf borderId="12" fillId="0" fontId="2" numFmtId="164" xfId="0">
      <alignment vertical="bottom"/>
    </xf>
    <xf borderId="21" fillId="0" fontId="2" numFmtId="0" xfId="0">
      <alignment vertical="bottom"/>
    </xf>
    <xf borderId="22" fillId="0" fontId="2" numFmtId="164" xfId="0">
      <alignment vertical="bottom"/>
    </xf>
    <xf borderId="23" fillId="0" fontId="2" numFmtId="166" xfId="0">
      <alignment horizontal="center" vertical="bottom"/>
    </xf>
    <xf borderId="4" fillId="0" fontId="2" numFmtId="0" xfId="0">
      <alignment vertical="bottom"/>
    </xf>
    <xf borderId="5" fillId="0" fontId="2" numFmtId="166" xfId="0">
      <alignment horizontal="center" vertical="bottom"/>
    </xf>
    <xf borderId="24" fillId="0" fontId="2" numFmtId="0" xfId="0">
      <alignment vertical="bottom"/>
    </xf>
    <xf borderId="16" fillId="0" fontId="2" numFmtId="164" xfId="0">
      <alignment vertical="bottom"/>
    </xf>
    <xf borderId="25" fillId="0" fontId="2" numFmtId="166" xfId="0">
      <alignment horizontal="center" vertical="bottom"/>
    </xf>
    <xf borderId="24" fillId="2" fontId="2" numFmtId="0" xfId="0">
      <alignment vertical="bottom"/>
    </xf>
    <xf borderId="25" fillId="0" fontId="2" numFmtId="164" xfId="0">
      <alignment vertical="bottom"/>
    </xf>
    <xf borderId="17" fillId="0" fontId="1" numFmtId="0" xfId="0">
      <alignment vertical="bottom"/>
    </xf>
    <xf borderId="18" fillId="0" fontId="1" numFmtId="164" xfId="0">
      <alignment vertical="bottom"/>
    </xf>
    <xf borderId="20" fillId="0" fontId="1" numFmtId="166" xfId="0">
      <alignment horizontal="center" vertical="bottom"/>
    </xf>
    <xf borderId="17" fillId="5" fontId="2" numFmtId="0" xfId="0">
      <alignment vertical="bottom"/>
    </xf>
    <xf borderId="20" fillId="5" fontId="2" numFmtId="164" xfId="0">
      <alignment vertical="bottom"/>
    </xf>
    <xf borderId="24" fillId="0" fontId="2" numFmtId="164" xfId="0">
      <alignment vertical="bottom"/>
    </xf>
    <xf borderId="13" fillId="0" fontId="2" numFmtId="164" xfId="0">
      <alignment vertical="bottom"/>
    </xf>
  </cellXfs>
  <cellStyles count="1">
    <cellStyle name="Normal" xfId="0" builtinId="0" customBuiltin="1"/>
  </cellStyles>
  <dxfs count="0"/>
  <tableStyles count="0" defaultPivotStyle="PivotStyleLight16" defaultTableStyle="TableStyleMedium2"/>
</styleSheet>
</file>

<file path=xl/_rels/workbook.xml.rels><?xml version="1.0" encoding="UTF-8" standalone="yes"?><Relationships xmlns="http://schemas.openxmlformats.org/package/2006/relationships"><Relationship Target="worksheets/sheet1.xml" Id="rId1" Type="http://schemas.openxmlformats.org/officeDocument/2006/relationships/worksheet"/><Relationship Target="worksheets/sheet2.xml" Id="rId2" Type="http://schemas.openxmlformats.org/officeDocument/2006/relationships/worksheet"/><Relationship Target="worksheets/sheet3.xml" Id="rId3" Type="http://schemas.openxmlformats.org/officeDocument/2006/relationships/worksheet"/><Relationship Target="worksheets/sheet4.xml" Id="rId4" Type="http://schemas.openxmlformats.org/officeDocument/2006/relationships/worksheet"/><Relationship Target="sharedStrings.xml" Id="rId5" Type="http://schemas.openxmlformats.org/officeDocument/2006/relationships/sharedStrings"/><Relationship Target="styles.xml" Id="rId6" Type="http://schemas.openxmlformats.org/officeDocument/2006/relationships/styles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25"/>
  <sheetViews>
    <sheetView workbookViewId="0" showGridLines="0"/>
  </sheetViews>
  <sheetFormatPr defaultRowHeight="15.0" customHeight="1"/>
  <cols>
    <col min="1" max="1" width="13.64"/>
    <col min="2" max="13" width="14.04"/>
    <col min="14" max="1024" width="10.99"/>
  </cols>
  <sheetData>
    <row r="1">
      <c r="A1" s="1" t="s">
        <v>0</v>
      </c>
    </row>
    <row r="2">
      <c r="A2" s="1" t="s">
        <v>1</v>
      </c>
    </row>
    <row r="3" ht="16.0"/>
    <row r="4" ht="20.0">
      <c r="A4" s="2" t="s">
        <v>2</v>
      </c>
      <c r="B4" s="3">
        <v>120000.0</v>
      </c>
      <c r="C4" s="4" t="s">
        <v>3</v>
      </c>
      <c r="F4" s="5"/>
      <c r="G4" s="6" t="s">
        <v>4</v>
      </c>
    </row>
    <row r="5" ht="20.0">
      <c r="A5" s="7" t="s">
        <v>5</v>
      </c>
      <c r="B5" s="8">
        <f>B4/4</f>
        <v>30000.0</v>
      </c>
      <c r="F5" s="9"/>
      <c r="G5" s="6" t="s">
        <v>6</v>
      </c>
    </row>
    <row r="6" ht="16.0">
      <c r="A6" s="10" t="s">
        <v>7</v>
      </c>
      <c r="B6" s="11">
        <f>B5/7</f>
        <v>4285.71428571429</v>
      </c>
    </row>
    <row r="7" ht="16.0"/>
    <row r="8">
      <c r="A8" s="12"/>
      <c r="B8" s="13" t="s">
        <v>8</v>
      </c>
      <c r="C8" s="14"/>
      <c r="D8" s="15"/>
      <c r="E8" s="13" t="s">
        <v>9</v>
      </c>
      <c r="F8" s="14"/>
      <c r="G8" s="16"/>
      <c r="H8" s="13" t="s">
        <v>10</v>
      </c>
      <c r="I8" s="14"/>
      <c r="J8" s="16"/>
      <c r="K8" s="13" t="s">
        <v>11</v>
      </c>
      <c r="L8" s="14"/>
      <c r="M8" s="16"/>
    </row>
    <row r="9">
      <c r="A9" s="17"/>
      <c r="B9" s="18" t="s">
        <v>12</v>
      </c>
      <c r="C9" s="19" t="s">
        <v>13</v>
      </c>
      <c r="D9" s="20" t="s">
        <v>14</v>
      </c>
      <c r="E9" s="18" t="s">
        <v>15</v>
      </c>
      <c r="F9" s="19" t="s">
        <v>16</v>
      </c>
      <c r="G9" s="21" t="s">
        <v>17</v>
      </c>
      <c r="H9" s="18" t="s">
        <v>18</v>
      </c>
      <c r="I9" s="19" t="s">
        <v>19</v>
      </c>
      <c r="J9" s="21" t="s">
        <v>20</v>
      </c>
      <c r="K9" s="18" t="s">
        <v>21</v>
      </c>
      <c r="L9" s="19" t="s">
        <v>22</v>
      </c>
      <c r="M9" s="21" t="s">
        <v>23</v>
      </c>
    </row>
    <row r="10">
      <c r="A10" s="22" t="s">
        <v>24</v>
      </c>
      <c r="B10" s="23">
        <f t="shared" ref="B10:B16" si="2">$B$6</f>
        <v>4285.71428571429</v>
      </c>
      <c r="C10" s="24"/>
      <c r="D10" s="25">
        <f t="shared" ref="D10:D16" si="3">C10-B10</f>
        <v>-4285.71428571427</v>
      </c>
      <c r="E10" s="23">
        <f t="shared" ref="E10:E16" si="4">$B$6</f>
        <v>4285.71428571429</v>
      </c>
      <c r="F10" s="24"/>
      <c r="G10" s="25">
        <f t="shared" ref="G10:G16" si="5">F10-E10</f>
        <v>-4285.71428571427</v>
      </c>
      <c r="H10" s="23">
        <f t="shared" ref="H10:H16" si="6">$B$6</f>
        <v>4285.71428571429</v>
      </c>
      <c r="I10" s="24"/>
      <c r="J10" s="25">
        <f t="shared" ref="J10:J16" si="7">I10-H10</f>
        <v>-4285.71428571427</v>
      </c>
      <c r="K10" s="23">
        <f t="shared" ref="K10:K16" si="8">$B$6</f>
        <v>4285.71428571429</v>
      </c>
      <c r="L10" s="24"/>
      <c r="M10" s="26">
        <f t="shared" ref="M10:M16" si="9">L10-K10</f>
        <v>-4285.71428571427</v>
      </c>
    </row>
    <row r="11">
      <c r="A11" s="22" t="s">
        <v>25</v>
      </c>
      <c r="B11" s="23">
        <f t="shared" si="2"/>
        <v>4285.71428571429</v>
      </c>
      <c r="C11" s="24"/>
      <c r="D11" s="25">
        <f t="shared" si="3"/>
        <v>-4285.71428571427</v>
      </c>
      <c r="E11" s="23">
        <f t="shared" si="4"/>
        <v>4285.71428571429</v>
      </c>
      <c r="F11" s="24"/>
      <c r="G11" s="25">
        <f t="shared" si="5"/>
        <v>-4285.71428571427</v>
      </c>
      <c r="H11" s="23">
        <f t="shared" si="6"/>
        <v>4285.71428571429</v>
      </c>
      <c r="I11" s="24"/>
      <c r="J11" s="27">
        <f t="shared" si="7"/>
        <v>-4285.71428571427</v>
      </c>
      <c r="K11" s="23">
        <f t="shared" si="8"/>
        <v>4285.71428571429</v>
      </c>
      <c r="L11" s="24"/>
      <c r="M11" s="26">
        <f t="shared" si="9"/>
        <v>-4285.71428571427</v>
      </c>
    </row>
    <row r="12">
      <c r="A12" s="22" t="s">
        <v>26</v>
      </c>
      <c r="B12" s="23">
        <f t="shared" si="2"/>
        <v>4285.71428571429</v>
      </c>
      <c r="C12" s="24"/>
      <c r="D12" s="27">
        <f t="shared" si="3"/>
        <v>-4285.71428571427</v>
      </c>
      <c r="E12" s="23">
        <f t="shared" si="4"/>
        <v>4285.71428571429</v>
      </c>
      <c r="F12" s="24"/>
      <c r="G12" s="27">
        <f t="shared" si="5"/>
        <v>-4285.71428571427</v>
      </c>
      <c r="H12" s="23">
        <f t="shared" si="6"/>
        <v>4285.71428571429</v>
      </c>
      <c r="I12" s="24"/>
      <c r="J12" s="27">
        <f t="shared" si="7"/>
        <v>-4285.71428571427</v>
      </c>
      <c r="K12" s="23">
        <f t="shared" si="8"/>
        <v>4285.71428571429</v>
      </c>
      <c r="L12" s="24"/>
      <c r="M12" s="26">
        <f t="shared" si="9"/>
        <v>-4285.71428571427</v>
      </c>
    </row>
    <row r="13">
      <c r="A13" s="22" t="s">
        <v>27</v>
      </c>
      <c r="B13" s="23">
        <f t="shared" si="2"/>
        <v>4285.71428571429</v>
      </c>
      <c r="C13" s="24"/>
      <c r="D13" s="25">
        <f t="shared" si="3"/>
        <v>-4285.71428571427</v>
      </c>
      <c r="E13" s="23">
        <f t="shared" si="4"/>
        <v>4285.71428571429</v>
      </c>
      <c r="F13" s="24"/>
      <c r="G13" s="25">
        <f t="shared" si="5"/>
        <v>-4285.71428571427</v>
      </c>
      <c r="H13" s="23">
        <f t="shared" si="6"/>
        <v>4285.71428571429</v>
      </c>
      <c r="I13" s="24"/>
      <c r="J13" s="25">
        <f t="shared" si="7"/>
        <v>-4285.71428571427</v>
      </c>
      <c r="K13" s="23">
        <f t="shared" si="8"/>
        <v>4285.71428571429</v>
      </c>
      <c r="L13" s="24"/>
      <c r="M13" s="28">
        <f t="shared" si="9"/>
        <v>-4285.71428571427</v>
      </c>
    </row>
    <row r="14">
      <c r="A14" s="22" t="s">
        <v>28</v>
      </c>
      <c r="B14" s="23">
        <f t="shared" si="2"/>
        <v>4285.71428571429</v>
      </c>
      <c r="C14" s="24"/>
      <c r="D14" s="25">
        <f t="shared" si="3"/>
        <v>-4285.71428571427</v>
      </c>
      <c r="E14" s="23">
        <f t="shared" si="4"/>
        <v>4285.71428571429</v>
      </c>
      <c r="F14" s="24"/>
      <c r="G14" s="25">
        <f t="shared" si="5"/>
        <v>-4285.71428571427</v>
      </c>
      <c r="H14" s="23">
        <f t="shared" si="6"/>
        <v>4285.71428571429</v>
      </c>
      <c r="I14" s="24"/>
      <c r="J14" s="25">
        <f t="shared" si="7"/>
        <v>-4285.71428571427</v>
      </c>
      <c r="K14" s="23">
        <f t="shared" si="8"/>
        <v>4285.71428571429</v>
      </c>
      <c r="L14" s="24"/>
      <c r="M14" s="28">
        <f t="shared" si="9"/>
        <v>-4285.71428571427</v>
      </c>
    </row>
    <row r="15">
      <c r="A15" s="22" t="s">
        <v>29</v>
      </c>
      <c r="B15" s="23">
        <f t="shared" si="2"/>
        <v>4285.71428571429</v>
      </c>
      <c r="C15" s="24"/>
      <c r="D15" s="27">
        <f t="shared" si="3"/>
        <v>-4285.71428571427</v>
      </c>
      <c r="E15" s="23">
        <f t="shared" si="4"/>
        <v>4285.71428571429</v>
      </c>
      <c r="F15" s="24"/>
      <c r="G15" s="27">
        <f t="shared" si="5"/>
        <v>-4285.71428571427</v>
      </c>
      <c r="H15" s="23">
        <f t="shared" si="6"/>
        <v>4285.71428571429</v>
      </c>
      <c r="I15" s="24"/>
      <c r="J15" s="27">
        <f t="shared" si="7"/>
        <v>-4285.71428571427</v>
      </c>
      <c r="K15" s="23">
        <f t="shared" si="8"/>
        <v>4285.71428571429</v>
      </c>
      <c r="L15" s="24"/>
      <c r="M15" s="26">
        <f t="shared" si="9"/>
        <v>-4285.71428571427</v>
      </c>
    </row>
    <row r="16" ht="16.0">
      <c r="A16" s="29" t="s">
        <v>30</v>
      </c>
      <c r="B16" s="23">
        <f t="shared" si="2"/>
        <v>4285.71428571429</v>
      </c>
      <c r="C16" s="30"/>
      <c r="D16" s="25">
        <f t="shared" si="3"/>
        <v>-4285.71428571427</v>
      </c>
      <c r="E16" s="23">
        <f t="shared" si="4"/>
        <v>4285.71428571429</v>
      </c>
      <c r="F16" s="30"/>
      <c r="G16" s="27">
        <f t="shared" si="5"/>
        <v>-4285.71428571427</v>
      </c>
      <c r="H16" s="23">
        <f t="shared" si="6"/>
        <v>4285.71428571429</v>
      </c>
      <c r="I16" s="30"/>
      <c r="J16" s="25">
        <f t="shared" si="7"/>
        <v>-4285.71428571427</v>
      </c>
      <c r="K16" s="23">
        <f t="shared" si="8"/>
        <v>4285.71428571429</v>
      </c>
      <c r="L16" s="30"/>
      <c r="M16" s="26">
        <f t="shared" si="9"/>
        <v>-4285.71428571427</v>
      </c>
    </row>
    <row r="17" ht="16.0">
      <c r="A17" s="31" t="s">
        <v>31</v>
      </c>
      <c r="B17" s="32">
        <f>SUM(B10:B16)</f>
        <v>30000.0</v>
      </c>
      <c r="C17" s="33">
        <f>SUM(C10:C16)</f>
        <v>0.0</v>
      </c>
      <c r="D17" s="34">
        <f>SUM(D10:D16)</f>
        <v>-30000.0</v>
      </c>
      <c r="E17" s="32">
        <f>SUM(E10:E16)</f>
        <v>30000.0</v>
      </c>
      <c r="F17" s="33">
        <f>SUM(F10:F16)</f>
        <v>0.0</v>
      </c>
      <c r="G17" s="35">
        <f>SUM(G10:G16)</f>
        <v>-30000.0</v>
      </c>
      <c r="H17" s="32">
        <f>SUM(H10:H16)</f>
        <v>30000.0</v>
      </c>
      <c r="I17" s="33">
        <f>SUM(I10:I16)</f>
        <v>0.0</v>
      </c>
      <c r="J17" s="35">
        <f>SUM(J10:J16)</f>
        <v>-30000.0</v>
      </c>
      <c r="K17" s="32">
        <f>SUM(K10:K16)</f>
        <v>30000.0</v>
      </c>
      <c r="L17" s="33">
        <f>SUM(L10:L16)</f>
        <v>0.0</v>
      </c>
      <c r="M17" s="35">
        <f>SUM(M10:M16)</f>
        <v>-30000.0</v>
      </c>
    </row>
    <row r="19" customHeight="1" ht="31.0" customFormat="1" s="37">
      <c r="A19" s="36" t="s">
        <v>32</v>
      </c>
      <c r="B19" s="36"/>
      <c r="C19" s="36"/>
      <c r="D19" s="36"/>
      <c r="F19" s="38" t="s">
        <v>33</v>
      </c>
    </row>
    <row r="20" customHeight="1" ht="27.0" customFormat="1" s="37">
      <c r="A20" s="39"/>
      <c r="B20" s="40" t="s">
        <v>34</v>
      </c>
      <c r="C20" s="40" t="s">
        <v>35</v>
      </c>
      <c r="D20" s="41" t="s">
        <v>36</v>
      </c>
      <c r="F20" s="42" t="s">
        <v>37</v>
      </c>
      <c r="G20" s="43" t="s">
        <v>38</v>
      </c>
      <c r="H20" s="44" t="s">
        <v>39</v>
      </c>
    </row>
    <row r="21" customHeight="1" ht="21.0">
      <c r="A21" s="7" t="s">
        <v>40</v>
      </c>
      <c r="B21" s="45">
        <f>B17</f>
        <v>30000.0</v>
      </c>
      <c r="C21" s="45">
        <f>C17</f>
        <v>0.0</v>
      </c>
      <c r="D21" s="8">
        <f>D17</f>
        <v>-30000.0</v>
      </c>
      <c r="F21" s="46" t="s">
        <v>41</v>
      </c>
      <c r="G21" s="47">
        <f t="shared" ref="G21:G23" si="25">$D$25/3</f>
        <v>-40000.0</v>
      </c>
      <c r="H21" s="48">
        <f t="shared" ref="H21:H23" si="26">G21/$G$24</f>
        <v>0.333333333333333</v>
      </c>
    </row>
    <row r="22" customHeight="1" ht="21.0">
      <c r="A22" s="7" t="s">
        <v>42</v>
      </c>
      <c r="B22" s="45">
        <f>E17</f>
        <v>30000.0</v>
      </c>
      <c r="C22" s="45">
        <f>F17</f>
        <v>0.0</v>
      </c>
      <c r="D22" s="8">
        <f>G17</f>
        <v>-30000.0</v>
      </c>
      <c r="F22" s="49" t="s">
        <v>43</v>
      </c>
      <c r="G22" s="45">
        <f t="shared" si="25"/>
        <v>-40000.0</v>
      </c>
      <c r="H22" s="50">
        <f t="shared" si="26"/>
        <v>0.333333333333333</v>
      </c>
    </row>
    <row r="23" customHeight="1" ht="21.0">
      <c r="A23" s="7" t="s">
        <v>44</v>
      </c>
      <c r="B23" s="45">
        <f>H17</f>
        <v>30000.0</v>
      </c>
      <c r="C23" s="45">
        <f>I17</f>
        <v>0.0</v>
      </c>
      <c r="D23" s="8">
        <f>J17</f>
        <v>-30000.0</v>
      </c>
      <c r="F23" s="51" t="s">
        <v>45</v>
      </c>
      <c r="G23" s="52">
        <f t="shared" si="25"/>
        <v>-40000.0</v>
      </c>
      <c r="H23" s="53">
        <f t="shared" si="26"/>
        <v>0.333333333333333</v>
      </c>
    </row>
    <row r="24" customHeight="1" ht="21.0">
      <c r="A24" s="54" t="s">
        <v>46</v>
      </c>
      <c r="B24" s="52">
        <f>K17</f>
        <v>30000.0</v>
      </c>
      <c r="C24" s="52">
        <f>L17</f>
        <v>0.0</v>
      </c>
      <c r="D24" s="55">
        <f>M17</f>
        <v>-30000.0</v>
      </c>
      <c r="F24" s="56"/>
      <c r="G24" s="57">
        <f>SUM(G21:G23)</f>
        <v>-120000.0</v>
      </c>
      <c r="H24" s="58">
        <f>SUM(H21:H23)</f>
        <v>1.0</v>
      </c>
    </row>
    <row r="25" customHeight="1" ht="21.0">
      <c r="A25" s="59" t="s">
        <v>47</v>
      </c>
      <c r="B25" s="33">
        <f>SUM(B21:B24)</f>
        <v>120000.0</v>
      </c>
      <c r="C25" s="33">
        <f>SUM(C21:C24)</f>
        <v>0.0</v>
      </c>
      <c r="D25" s="60">
        <f>SUM(D21:D24)</f>
        <v>-120000.0</v>
      </c>
    </row>
  </sheetData>
  <mergeCells count="5">
    <mergeCell ref="H8:J8"/>
    <mergeCell ref="K8:M8"/>
    <mergeCell ref="B8:D8"/>
    <mergeCell ref="E8:G8"/>
    <mergeCell ref="A19:D19"/>
  </mergeCells>
  <extLst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M25"/>
  <sheetViews>
    <sheetView workbookViewId="0" showGridLines="0"/>
  </sheetViews>
  <sheetFormatPr defaultRowHeight="15.0" customHeight="1"/>
  <cols>
    <col min="1" max="1" width="13.64"/>
    <col min="2" max="13" width="14.04"/>
    <col min="14" max="1024" width="10.99"/>
  </cols>
  <sheetData>
    <row r="1">
      <c r="A1" s="1" t="s">
        <v>48</v>
      </c>
    </row>
    <row r="2">
      <c r="A2" s="1" t="s">
        <v>49</v>
      </c>
    </row>
    <row r="3" ht="16.0"/>
    <row r="4" ht="20.0">
      <c r="A4" s="2" t="s">
        <v>50</v>
      </c>
      <c r="B4" s="3">
        <v>100000.0</v>
      </c>
      <c r="F4" s="5"/>
      <c r="G4" s="6" t="s">
        <v>51</v>
      </c>
    </row>
    <row r="5" ht="20.0">
      <c r="A5" s="7" t="s">
        <v>52</v>
      </c>
      <c r="B5" s="8">
        <f>B4/4</f>
        <v>25000.0</v>
      </c>
      <c r="F5" s="9"/>
      <c r="G5" s="6" t="s">
        <v>53</v>
      </c>
    </row>
    <row r="6" ht="16.0">
      <c r="A6" s="10" t="s">
        <v>54</v>
      </c>
      <c r="B6" s="11">
        <f>B5/7</f>
        <v>3571.42857142857</v>
      </c>
    </row>
    <row r="7" ht="16.0"/>
    <row r="8">
      <c r="A8" s="12"/>
      <c r="B8" s="13" t="s">
        <v>55</v>
      </c>
      <c r="C8" s="14"/>
      <c r="D8" s="15"/>
      <c r="E8" s="13" t="s">
        <v>56</v>
      </c>
      <c r="F8" s="14"/>
      <c r="G8" s="16"/>
      <c r="H8" s="13" t="s">
        <v>57</v>
      </c>
      <c r="I8" s="14"/>
      <c r="J8" s="16"/>
      <c r="K8" s="13" t="s">
        <v>58</v>
      </c>
      <c r="L8" s="14"/>
      <c r="M8" s="16"/>
    </row>
    <row r="9">
      <c r="A9" s="17"/>
      <c r="B9" s="18" t="s">
        <v>59</v>
      </c>
      <c r="C9" s="19" t="s">
        <v>60</v>
      </c>
      <c r="D9" s="20" t="s">
        <v>61</v>
      </c>
      <c r="E9" s="18" t="s">
        <v>62</v>
      </c>
      <c r="F9" s="19" t="s">
        <v>63</v>
      </c>
      <c r="G9" s="21" t="s">
        <v>64</v>
      </c>
      <c r="H9" s="18" t="s">
        <v>65</v>
      </c>
      <c r="I9" s="19" t="s">
        <v>66</v>
      </c>
      <c r="J9" s="21" t="s">
        <v>67</v>
      </c>
      <c r="K9" s="18" t="s">
        <v>68</v>
      </c>
      <c r="L9" s="19" t="s">
        <v>69</v>
      </c>
      <c r="M9" s="21" t="s">
        <v>70</v>
      </c>
    </row>
    <row r="10">
      <c r="A10" s="22" t="s">
        <v>71</v>
      </c>
      <c r="B10" s="23">
        <f t="shared" ref="B10:B16" si="2">$B$6</f>
        <v>3571.42857142857</v>
      </c>
      <c r="C10" s="24">
        <v>2500.0</v>
      </c>
      <c r="D10" s="25">
        <f t="shared" ref="D10:D16" si="3">C10-B10</f>
        <v>-1071.42857142857</v>
      </c>
      <c r="E10" s="23">
        <f t="shared" ref="E10:E16" si="4">$B$6</f>
        <v>3571.42857142857</v>
      </c>
      <c r="F10" s="24">
        <v>3300.0</v>
      </c>
      <c r="G10" s="25">
        <f t="shared" ref="G10:G16" si="5">F10-E10</f>
        <v>-271.428571428571</v>
      </c>
      <c r="H10" s="23">
        <f t="shared" ref="H10:H16" si="6">$B$6</f>
        <v>3571.42857142857</v>
      </c>
      <c r="I10" s="24">
        <v>3000.0</v>
      </c>
      <c r="J10" s="25">
        <f t="shared" ref="J10:J16" si="7">I10-H10</f>
        <v>-571.428571428571</v>
      </c>
      <c r="K10" s="23">
        <f t="shared" ref="K10:K16" si="8">$B$6</f>
        <v>3571.42857142857</v>
      </c>
      <c r="L10" s="24">
        <v>4400.0</v>
      </c>
      <c r="M10" s="26">
        <f t="shared" ref="M10:M16" si="9">L10-K10</f>
        <v>828.571428571428</v>
      </c>
    </row>
    <row r="11">
      <c r="A11" s="22" t="s">
        <v>72</v>
      </c>
      <c r="B11" s="23">
        <f t="shared" si="2"/>
        <v>3571.42857142857</v>
      </c>
      <c r="C11" s="24">
        <v>3700.0</v>
      </c>
      <c r="D11" s="27">
        <f t="shared" si="3"/>
        <v>128.571428571428</v>
      </c>
      <c r="E11" s="23">
        <f t="shared" si="4"/>
        <v>3571.42857142857</v>
      </c>
      <c r="F11" s="24">
        <v>3800.0</v>
      </c>
      <c r="G11" s="27">
        <f t="shared" si="5"/>
        <v>228.571428571428</v>
      </c>
      <c r="H11" s="23">
        <f t="shared" si="6"/>
        <v>3571.42857142857</v>
      </c>
      <c r="I11" s="24">
        <v>4200.0</v>
      </c>
      <c r="J11" s="27">
        <f t="shared" si="7"/>
        <v>628.571428571428</v>
      </c>
      <c r="K11" s="23">
        <f t="shared" si="8"/>
        <v>3571.42857142857</v>
      </c>
      <c r="L11" s="24">
        <v>4200.0</v>
      </c>
      <c r="M11" s="26">
        <f t="shared" si="9"/>
        <v>628.571428571428</v>
      </c>
    </row>
    <row r="12">
      <c r="A12" s="22" t="s">
        <v>73</v>
      </c>
      <c r="B12" s="23">
        <f t="shared" si="2"/>
        <v>3571.42857142857</v>
      </c>
      <c r="C12" s="24">
        <v>5000.0</v>
      </c>
      <c r="D12" s="27">
        <f t="shared" si="3"/>
        <v>1428.57142857142</v>
      </c>
      <c r="E12" s="23">
        <f t="shared" si="4"/>
        <v>3571.42857142857</v>
      </c>
      <c r="F12" s="24">
        <v>7700.0</v>
      </c>
      <c r="G12" s="27">
        <f t="shared" si="5"/>
        <v>4128.57142857142</v>
      </c>
      <c r="H12" s="23">
        <f t="shared" si="6"/>
        <v>3571.42857142857</v>
      </c>
      <c r="I12" s="24">
        <v>7300.0</v>
      </c>
      <c r="J12" s="27">
        <f t="shared" si="7"/>
        <v>3728.57142857142</v>
      </c>
      <c r="K12" s="23">
        <f t="shared" si="8"/>
        <v>3571.42857142857</v>
      </c>
      <c r="L12" s="24">
        <v>8000.0</v>
      </c>
      <c r="M12" s="26">
        <f t="shared" si="9"/>
        <v>4428.57142857142</v>
      </c>
    </row>
    <row r="13">
      <c r="A13" s="22" t="s">
        <v>74</v>
      </c>
      <c r="B13" s="23">
        <f t="shared" si="2"/>
        <v>3571.42857142857</v>
      </c>
      <c r="C13" s="24">
        <v>3000.0</v>
      </c>
      <c r="D13" s="25">
        <f t="shared" si="3"/>
        <v>-571.428571428571</v>
      </c>
      <c r="E13" s="23">
        <f t="shared" si="4"/>
        <v>3571.42857142857</v>
      </c>
      <c r="F13" s="24">
        <v>2300.0</v>
      </c>
      <c r="G13" s="25">
        <f t="shared" si="5"/>
        <v>-1271.42857142857</v>
      </c>
      <c r="H13" s="23">
        <f t="shared" si="6"/>
        <v>3571.42857142857</v>
      </c>
      <c r="I13" s="24">
        <v>3000.0</v>
      </c>
      <c r="J13" s="25">
        <f t="shared" si="7"/>
        <v>-571.428571428571</v>
      </c>
      <c r="K13" s="23">
        <f t="shared" si="8"/>
        <v>3571.42857142857</v>
      </c>
      <c r="L13" s="24">
        <v>3000.0</v>
      </c>
      <c r="M13" s="28">
        <f t="shared" si="9"/>
        <v>-571.428571428571</v>
      </c>
    </row>
    <row r="14">
      <c r="A14" s="22" t="s">
        <v>75</v>
      </c>
      <c r="B14" s="23">
        <f t="shared" si="2"/>
        <v>3571.42857142857</v>
      </c>
      <c r="C14" s="24">
        <v>3400.0</v>
      </c>
      <c r="D14" s="25">
        <f t="shared" si="3"/>
        <v>-171.428571428571</v>
      </c>
      <c r="E14" s="23">
        <f t="shared" si="4"/>
        <v>3571.42857142857</v>
      </c>
      <c r="F14" s="24">
        <v>3200.0</v>
      </c>
      <c r="G14" s="25">
        <f t="shared" si="5"/>
        <v>-371.428571428571</v>
      </c>
      <c r="H14" s="23">
        <f t="shared" si="6"/>
        <v>3571.42857142857</v>
      </c>
      <c r="I14" s="24">
        <v>3200.0</v>
      </c>
      <c r="J14" s="25">
        <f t="shared" si="7"/>
        <v>-371.428571428571</v>
      </c>
      <c r="K14" s="23">
        <f t="shared" si="8"/>
        <v>3571.42857142857</v>
      </c>
      <c r="L14" s="24">
        <v>2900.0</v>
      </c>
      <c r="M14" s="28">
        <f t="shared" si="9"/>
        <v>-671.428571428571</v>
      </c>
    </row>
    <row r="15">
      <c r="A15" s="22" t="s">
        <v>76</v>
      </c>
      <c r="B15" s="23">
        <f t="shared" si="2"/>
        <v>3571.42857142857</v>
      </c>
      <c r="C15" s="24">
        <v>6000.0</v>
      </c>
      <c r="D15" s="27">
        <f t="shared" si="3"/>
        <v>2428.57142857142</v>
      </c>
      <c r="E15" s="23">
        <f t="shared" si="4"/>
        <v>3571.42857142857</v>
      </c>
      <c r="F15" s="24">
        <v>6500.0</v>
      </c>
      <c r="G15" s="27">
        <f t="shared" si="5"/>
        <v>2928.57142857142</v>
      </c>
      <c r="H15" s="23">
        <f t="shared" si="6"/>
        <v>3571.42857142857</v>
      </c>
      <c r="I15" s="24">
        <v>6100.0</v>
      </c>
      <c r="J15" s="27">
        <f t="shared" si="7"/>
        <v>2528.57142857142</v>
      </c>
      <c r="K15" s="23">
        <f t="shared" si="8"/>
        <v>3571.42857142857</v>
      </c>
      <c r="L15" s="24">
        <v>7500.0</v>
      </c>
      <c r="M15" s="26">
        <f t="shared" si="9"/>
        <v>3928.57142857142</v>
      </c>
    </row>
    <row r="16" ht="16.0">
      <c r="A16" s="29" t="s">
        <v>77</v>
      </c>
      <c r="B16" s="23">
        <f t="shared" si="2"/>
        <v>3571.42857142857</v>
      </c>
      <c r="C16" s="30">
        <v>5000.0</v>
      </c>
      <c r="D16" s="27">
        <f t="shared" si="3"/>
        <v>1428.57142857142</v>
      </c>
      <c r="E16" s="23">
        <f t="shared" si="4"/>
        <v>3571.42857142857</v>
      </c>
      <c r="F16" s="30">
        <v>4000.0</v>
      </c>
      <c r="G16" s="27">
        <f t="shared" si="5"/>
        <v>428.571428571428</v>
      </c>
      <c r="H16" s="23">
        <f t="shared" si="6"/>
        <v>3571.42857142857</v>
      </c>
      <c r="I16" s="30">
        <v>3700.0</v>
      </c>
      <c r="J16" s="27">
        <f t="shared" si="7"/>
        <v>128.571428571428</v>
      </c>
      <c r="K16" s="23">
        <f t="shared" si="8"/>
        <v>3571.42857142857</v>
      </c>
      <c r="L16" s="30">
        <v>6000.0</v>
      </c>
      <c r="M16" s="26">
        <f t="shared" si="9"/>
        <v>2428.57142857142</v>
      </c>
    </row>
    <row r="17" ht="16.0">
      <c r="A17" s="31" t="s">
        <v>78</v>
      </c>
      <c r="B17" s="32">
        <f>SUM(B10:B16)</f>
        <v>25000.0</v>
      </c>
      <c r="C17" s="33">
        <f>SUM(C10:C16)</f>
        <v>28600.0</v>
      </c>
      <c r="D17" s="34">
        <f>SUM(D10:D16)</f>
        <v>3600.0</v>
      </c>
      <c r="E17" s="32">
        <f>SUM(E10:E16)</f>
        <v>25000.0</v>
      </c>
      <c r="F17" s="33">
        <f>SUM(F10:F16)</f>
        <v>30800.0</v>
      </c>
      <c r="G17" s="35">
        <f>SUM(G10:G16)</f>
        <v>5800.0</v>
      </c>
      <c r="H17" s="32">
        <f>SUM(H10:H16)</f>
        <v>25000.0</v>
      </c>
      <c r="I17" s="33">
        <f>SUM(I10:I16)</f>
        <v>30500.0</v>
      </c>
      <c r="J17" s="35">
        <f>SUM(J10:J16)</f>
        <v>5500.0</v>
      </c>
      <c r="K17" s="32">
        <f>SUM(K10:K16)</f>
        <v>25000.0</v>
      </c>
      <c r="L17" s="33">
        <f>SUM(L10:L16)</f>
        <v>36000.0</v>
      </c>
      <c r="M17" s="35">
        <f>SUM(M10:M16)</f>
        <v>11000.0</v>
      </c>
    </row>
    <row r="19" customHeight="1" ht="31.0" customFormat="1" s="37">
      <c r="A19" s="36" t="s">
        <v>79</v>
      </c>
      <c r="B19" s="36"/>
      <c r="C19" s="36"/>
      <c r="D19" s="36"/>
      <c r="F19" s="38" t="s">
        <v>80</v>
      </c>
    </row>
    <row r="20" customHeight="1" ht="27.0" customFormat="1" s="37">
      <c r="A20" s="39"/>
      <c r="B20" s="40" t="s">
        <v>81</v>
      </c>
      <c r="C20" s="40" t="s">
        <v>82</v>
      </c>
      <c r="D20" s="41" t="s">
        <v>83</v>
      </c>
      <c r="F20" s="42" t="s">
        <v>84</v>
      </c>
      <c r="G20" s="43" t="s">
        <v>85</v>
      </c>
      <c r="H20" s="44" t="s">
        <v>86</v>
      </c>
    </row>
    <row r="21" customHeight="1" ht="21.0">
      <c r="A21" s="7" t="s">
        <v>87</v>
      </c>
      <c r="B21" s="45">
        <f>B17</f>
        <v>25000.0</v>
      </c>
      <c r="C21" s="45">
        <f>C17</f>
        <v>28600.0</v>
      </c>
      <c r="D21" s="8">
        <f>D17</f>
        <v>3600.0</v>
      </c>
      <c r="F21" s="46" t="s">
        <v>88</v>
      </c>
      <c r="G21" s="47">
        <f t="shared" ref="G21:G23" si="25">$D$25/3</f>
        <v>8633.33333333333</v>
      </c>
      <c r="H21" s="48">
        <f t="shared" ref="H21:H23" si="26">G21/$G$24</f>
        <v>0.333333333333333</v>
      </c>
    </row>
    <row r="22" customHeight="1" ht="21.0">
      <c r="A22" s="7" t="s">
        <v>89</v>
      </c>
      <c r="B22" s="45">
        <f>E17</f>
        <v>25000.0</v>
      </c>
      <c r="C22" s="45">
        <f>F17</f>
        <v>30800.0</v>
      </c>
      <c r="D22" s="8">
        <f>G17</f>
        <v>5800.0</v>
      </c>
      <c r="F22" s="49" t="s">
        <v>90</v>
      </c>
      <c r="G22" s="45">
        <f t="shared" si="25"/>
        <v>8633.33333333333</v>
      </c>
      <c r="H22" s="50">
        <f t="shared" si="26"/>
        <v>0.333333333333333</v>
      </c>
    </row>
    <row r="23" customHeight="1" ht="21.0">
      <c r="A23" s="7" t="s">
        <v>91</v>
      </c>
      <c r="B23" s="45">
        <f>H17</f>
        <v>25000.0</v>
      </c>
      <c r="C23" s="45">
        <f>I17</f>
        <v>30500.0</v>
      </c>
      <c r="D23" s="8">
        <f>J17</f>
        <v>5500.0</v>
      </c>
      <c r="F23" s="51" t="s">
        <v>92</v>
      </c>
      <c r="G23" s="52">
        <f t="shared" si="25"/>
        <v>8633.33333333333</v>
      </c>
      <c r="H23" s="53">
        <f t="shared" si="26"/>
        <v>0.333333333333333</v>
      </c>
    </row>
    <row r="24" customHeight="1" ht="21.0">
      <c r="A24" s="54" t="s">
        <v>93</v>
      </c>
      <c r="B24" s="52">
        <f>K17</f>
        <v>25000.0</v>
      </c>
      <c r="C24" s="52">
        <f>L17</f>
        <v>36000.0</v>
      </c>
      <c r="D24" s="55">
        <f>M17</f>
        <v>11000.0</v>
      </c>
      <c r="F24" s="56"/>
      <c r="G24" s="57">
        <f>SUM(G21:G23)</f>
        <v>25900.0</v>
      </c>
      <c r="H24" s="58">
        <f>SUM(H21:H23)</f>
        <v>1.0</v>
      </c>
    </row>
    <row r="25" customHeight="1" ht="21.0">
      <c r="A25" s="59" t="s">
        <v>94</v>
      </c>
      <c r="B25" s="33">
        <f>SUM(B21:B24)</f>
        <v>100000.0</v>
      </c>
      <c r="C25" s="33">
        <f>SUM(C21:C24)</f>
        <v>125900.0</v>
      </c>
      <c r="D25" s="60">
        <f>SUM(D21:D24)</f>
        <v>25900.0</v>
      </c>
    </row>
  </sheetData>
  <mergeCells count="5">
    <mergeCell ref="H8:J8"/>
    <mergeCell ref="K8:M8"/>
    <mergeCell ref="B8:D8"/>
    <mergeCell ref="E8:G8"/>
    <mergeCell ref="A19:D19"/>
  </mergeCells>
  <extLst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8FAADC"/>
  </sheetPr>
  <dimension ref="A1:M25"/>
  <sheetViews>
    <sheetView workbookViewId="0" showGridLines="0"/>
  </sheetViews>
  <sheetFormatPr defaultRowHeight="15.0" customHeight="1"/>
  <cols>
    <col min="1" max="1" width="13.64"/>
    <col min="2" max="13" width="14.04"/>
    <col min="14" max="1024" width="10.99"/>
  </cols>
  <sheetData>
    <row r="1">
      <c r="A1" s="1" t="s">
        <v>95</v>
      </c>
    </row>
    <row r="2">
      <c r="A2" s="1" t="s">
        <v>96</v>
      </c>
    </row>
    <row r="3" ht="16.0"/>
    <row r="4" ht="20.0">
      <c r="A4" s="2" t="s">
        <v>97</v>
      </c>
      <c r="B4" s="3">
        <v>100000.0</v>
      </c>
      <c r="C4" s="4" t="s">
        <v>98</v>
      </c>
      <c r="F4" s="5"/>
      <c r="G4" s="6" t="s">
        <v>99</v>
      </c>
    </row>
    <row r="5" ht="20.0">
      <c r="A5" s="7" t="s">
        <v>100</v>
      </c>
      <c r="B5" s="8">
        <f>B4/4</f>
        <v>25000.0</v>
      </c>
      <c r="F5" s="9"/>
      <c r="G5" s="6" t="s">
        <v>101</v>
      </c>
    </row>
    <row r="6" ht="16.0">
      <c r="A6" s="10" t="s">
        <v>102</v>
      </c>
      <c r="B6" s="11">
        <f>B5/6</f>
        <v>4166.66666666667</v>
      </c>
    </row>
    <row r="7" ht="16.0"/>
    <row r="8">
      <c r="A8" s="12"/>
      <c r="B8" s="13" t="s">
        <v>103</v>
      </c>
      <c r="C8" s="14"/>
      <c r="D8" s="15"/>
      <c r="E8" s="13" t="s">
        <v>104</v>
      </c>
      <c r="F8" s="14"/>
      <c r="G8" s="16"/>
      <c r="H8" s="13" t="s">
        <v>105</v>
      </c>
      <c r="I8" s="14"/>
      <c r="J8" s="16"/>
      <c r="K8" s="13" t="s">
        <v>106</v>
      </c>
      <c r="L8" s="14"/>
      <c r="M8" s="16"/>
    </row>
    <row r="9">
      <c r="A9" s="17"/>
      <c r="B9" s="18" t="s">
        <v>107</v>
      </c>
      <c r="C9" s="19" t="s">
        <v>108</v>
      </c>
      <c r="D9" s="20" t="s">
        <v>109</v>
      </c>
      <c r="E9" s="18" t="s">
        <v>110</v>
      </c>
      <c r="F9" s="19" t="s">
        <v>111</v>
      </c>
      <c r="G9" s="21" t="s">
        <v>112</v>
      </c>
      <c r="H9" s="18" t="s">
        <v>113</v>
      </c>
      <c r="I9" s="19" t="s">
        <v>114</v>
      </c>
      <c r="J9" s="21" t="s">
        <v>115</v>
      </c>
      <c r="K9" s="18" t="s">
        <v>116</v>
      </c>
      <c r="L9" s="19" t="s">
        <v>117</v>
      </c>
      <c r="M9" s="21" t="s">
        <v>118</v>
      </c>
    </row>
    <row r="10">
      <c r="A10" s="22" t="s">
        <v>119</v>
      </c>
      <c r="B10" s="23">
        <f t="shared" ref="B10:B15" si="2">$B$6</f>
        <v>4166.66666666667</v>
      </c>
      <c r="C10" s="24"/>
      <c r="D10" s="25">
        <f t="shared" ref="D10:D16" si="3">C10-B10</f>
        <v>-4166.66666666665</v>
      </c>
      <c r="E10" s="23">
        <f t="shared" ref="E10:E15" si="4">$B$6</f>
        <v>4166.66666666667</v>
      </c>
      <c r="F10" s="24"/>
      <c r="G10" s="25">
        <f t="shared" ref="G10:G16" si="5">F10-E10</f>
        <v>-4166.66666666665</v>
      </c>
      <c r="H10" s="23">
        <f t="shared" ref="H10:H15" si="6">$B$6</f>
        <v>4166.66666666667</v>
      </c>
      <c r="I10" s="24"/>
      <c r="J10" s="25">
        <f t="shared" ref="J10:J16" si="7">I10-H10</f>
        <v>-4166.66666666665</v>
      </c>
      <c r="K10" s="23">
        <f t="shared" ref="K10:K15" si="8">$B$6</f>
        <v>4166.66666666667</v>
      </c>
      <c r="L10" s="24"/>
      <c r="M10" s="26">
        <f t="shared" ref="M10:M16" si="9">L10-K10</f>
        <v>-4166.66666666665</v>
      </c>
    </row>
    <row r="11">
      <c r="A11" s="22" t="s">
        <v>120</v>
      </c>
      <c r="B11" s="23">
        <f t="shared" si="2"/>
        <v>4166.66666666667</v>
      </c>
      <c r="C11" s="24"/>
      <c r="D11" s="25">
        <f t="shared" si="3"/>
        <v>-4166.66666666665</v>
      </c>
      <c r="E11" s="23">
        <f t="shared" si="4"/>
        <v>4166.66666666667</v>
      </c>
      <c r="F11" s="24"/>
      <c r="G11" s="25">
        <f t="shared" si="5"/>
        <v>-4166.66666666665</v>
      </c>
      <c r="H11" s="23">
        <f t="shared" si="6"/>
        <v>4166.66666666667</v>
      </c>
      <c r="I11" s="24"/>
      <c r="J11" s="27">
        <f t="shared" si="7"/>
        <v>-4166.66666666665</v>
      </c>
      <c r="K11" s="23">
        <f t="shared" si="8"/>
        <v>4166.66666666667</v>
      </c>
      <c r="L11" s="24"/>
      <c r="M11" s="26">
        <f t="shared" si="9"/>
        <v>-4166.66666666665</v>
      </c>
    </row>
    <row r="12">
      <c r="A12" s="22" t="s">
        <v>121</v>
      </c>
      <c r="B12" s="23">
        <f t="shared" si="2"/>
        <v>4166.66666666667</v>
      </c>
      <c r="C12" s="24"/>
      <c r="D12" s="27">
        <f t="shared" si="3"/>
        <v>-4166.66666666665</v>
      </c>
      <c r="E12" s="23">
        <f t="shared" si="4"/>
        <v>4166.66666666667</v>
      </c>
      <c r="F12" s="24"/>
      <c r="G12" s="27">
        <f t="shared" si="5"/>
        <v>-4166.66666666665</v>
      </c>
      <c r="H12" s="23">
        <f t="shared" si="6"/>
        <v>4166.66666666667</v>
      </c>
      <c r="I12" s="24"/>
      <c r="J12" s="27">
        <f t="shared" si="7"/>
        <v>-4166.66666666665</v>
      </c>
      <c r="K12" s="23">
        <f t="shared" si="8"/>
        <v>4166.66666666667</v>
      </c>
      <c r="L12" s="24"/>
      <c r="M12" s="26">
        <f t="shared" si="9"/>
        <v>-4166.66666666665</v>
      </c>
    </row>
    <row r="13">
      <c r="A13" s="22" t="s">
        <v>122</v>
      </c>
      <c r="B13" s="23">
        <f t="shared" si="2"/>
        <v>4166.66666666667</v>
      </c>
      <c r="C13" s="24"/>
      <c r="D13" s="25">
        <f t="shared" si="3"/>
        <v>-4166.66666666665</v>
      </c>
      <c r="E13" s="23">
        <f t="shared" si="4"/>
        <v>4166.66666666667</v>
      </c>
      <c r="F13" s="24"/>
      <c r="G13" s="25">
        <f t="shared" si="5"/>
        <v>-4166.66666666665</v>
      </c>
      <c r="H13" s="23">
        <f t="shared" si="6"/>
        <v>4166.66666666667</v>
      </c>
      <c r="I13" s="24"/>
      <c r="J13" s="25">
        <f t="shared" si="7"/>
        <v>-4166.66666666665</v>
      </c>
      <c r="K13" s="23">
        <f t="shared" si="8"/>
        <v>4166.66666666667</v>
      </c>
      <c r="L13" s="24"/>
      <c r="M13" s="28">
        <f t="shared" si="9"/>
        <v>-4166.66666666665</v>
      </c>
    </row>
    <row r="14">
      <c r="A14" s="22" t="s">
        <v>123</v>
      </c>
      <c r="B14" s="23">
        <f t="shared" si="2"/>
        <v>4166.66666666667</v>
      </c>
      <c r="C14" s="24"/>
      <c r="D14" s="25">
        <f t="shared" si="3"/>
        <v>-4166.66666666665</v>
      </c>
      <c r="E14" s="23">
        <f t="shared" si="4"/>
        <v>4166.66666666667</v>
      </c>
      <c r="F14" s="24"/>
      <c r="G14" s="25">
        <f t="shared" si="5"/>
        <v>-4166.66666666665</v>
      </c>
      <c r="H14" s="23">
        <f t="shared" si="6"/>
        <v>4166.66666666667</v>
      </c>
      <c r="I14" s="24"/>
      <c r="J14" s="25">
        <f t="shared" si="7"/>
        <v>-4166.66666666665</v>
      </c>
      <c r="K14" s="23">
        <f t="shared" si="8"/>
        <v>4166.66666666667</v>
      </c>
      <c r="L14" s="24"/>
      <c r="M14" s="28">
        <f t="shared" si="9"/>
        <v>-4166.66666666665</v>
      </c>
    </row>
    <row r="15">
      <c r="A15" s="22" t="s">
        <v>124</v>
      </c>
      <c r="B15" s="23">
        <f t="shared" si="2"/>
        <v>4166.66666666667</v>
      </c>
      <c r="C15" s="24"/>
      <c r="D15" s="27">
        <f t="shared" si="3"/>
        <v>-4166.66666666665</v>
      </c>
      <c r="E15" s="23">
        <f t="shared" si="4"/>
        <v>4166.66666666667</v>
      </c>
      <c r="F15" s="24"/>
      <c r="G15" s="27">
        <f t="shared" si="5"/>
        <v>-4166.66666666665</v>
      </c>
      <c r="H15" s="23">
        <f t="shared" si="6"/>
        <v>4166.66666666667</v>
      </c>
      <c r="I15" s="24"/>
      <c r="J15" s="27">
        <f t="shared" si="7"/>
        <v>-4166.66666666665</v>
      </c>
      <c r="K15" s="23">
        <f t="shared" si="8"/>
        <v>4166.66666666667</v>
      </c>
      <c r="L15" s="24"/>
      <c r="M15" s="26">
        <f t="shared" si="9"/>
        <v>-4166.66666666665</v>
      </c>
    </row>
    <row r="16" ht="16.0">
      <c r="A16" s="29" t="s">
        <v>125</v>
      </c>
      <c r="B16" s="61">
        <v>0.0</v>
      </c>
      <c r="C16" s="30">
        <v>0.0</v>
      </c>
      <c r="D16" s="62">
        <f t="shared" si="3"/>
        <v>0.0</v>
      </c>
      <c r="E16" s="61">
        <v>0.0</v>
      </c>
      <c r="F16" s="30">
        <v>0.0</v>
      </c>
      <c r="G16" s="62">
        <f t="shared" si="5"/>
        <v>0.0</v>
      </c>
      <c r="H16" s="61">
        <v>0.0</v>
      </c>
      <c r="I16" s="30">
        <v>0.0</v>
      </c>
      <c r="J16" s="62">
        <f t="shared" si="7"/>
        <v>0.0</v>
      </c>
      <c r="K16" s="61">
        <v>0.0</v>
      </c>
      <c r="L16" s="30">
        <v>0.0</v>
      </c>
      <c r="M16" s="8">
        <f t="shared" si="9"/>
        <v>0.0</v>
      </c>
    </row>
    <row r="17" ht="16.0">
      <c r="A17" s="31" t="s">
        <v>126</v>
      </c>
      <c r="B17" s="32">
        <f>SUM(B10:B16)</f>
        <v>25000.0</v>
      </c>
      <c r="C17" s="33">
        <f>SUM(C10:C16)</f>
        <v>0.0</v>
      </c>
      <c r="D17" s="34">
        <f>SUM(D10:D16)</f>
        <v>-25000.0</v>
      </c>
      <c r="E17" s="32">
        <f>SUM(E10:E16)</f>
        <v>25000.0</v>
      </c>
      <c r="F17" s="33">
        <f>SUM(F10:F16)</f>
        <v>0.0</v>
      </c>
      <c r="G17" s="35">
        <f>SUM(G10:G16)</f>
        <v>-25000.0</v>
      </c>
      <c r="H17" s="32">
        <f>SUM(H10:H16)</f>
        <v>25000.0</v>
      </c>
      <c r="I17" s="33">
        <f>SUM(I10:I16)</f>
        <v>0.0</v>
      </c>
      <c r="J17" s="35">
        <f>SUM(J10:J16)</f>
        <v>-25000.0</v>
      </c>
      <c r="K17" s="32">
        <f>SUM(K10:K16)</f>
        <v>25000.0</v>
      </c>
      <c r="L17" s="33">
        <f>SUM(L10:L16)</f>
        <v>0.0</v>
      </c>
      <c r="M17" s="35">
        <f>SUM(M10:M16)</f>
        <v>-25000.0</v>
      </c>
    </row>
    <row r="19" customHeight="1" ht="31.0" customFormat="1" s="37">
      <c r="A19" s="36" t="s">
        <v>127</v>
      </c>
      <c r="B19" s="36"/>
      <c r="C19" s="36"/>
      <c r="D19" s="36"/>
      <c r="F19" s="38" t="s">
        <v>128</v>
      </c>
    </row>
    <row r="20" customHeight="1" ht="27.0" customFormat="1" s="37">
      <c r="A20" s="39"/>
      <c r="B20" s="40" t="s">
        <v>129</v>
      </c>
      <c r="C20" s="40" t="s">
        <v>130</v>
      </c>
      <c r="D20" s="41" t="s">
        <v>131</v>
      </c>
      <c r="F20" s="42" t="s">
        <v>132</v>
      </c>
      <c r="G20" s="43" t="s">
        <v>133</v>
      </c>
      <c r="H20" s="44" t="s">
        <v>134</v>
      </c>
    </row>
    <row r="21" customHeight="1" ht="21.0">
      <c r="A21" s="7" t="s">
        <v>135</v>
      </c>
      <c r="B21" s="45">
        <f>B17</f>
        <v>25000.0</v>
      </c>
      <c r="C21" s="45">
        <f>C17</f>
        <v>0.0</v>
      </c>
      <c r="D21" s="8">
        <f>D17</f>
        <v>-25000.0</v>
      </c>
      <c r="F21" s="46" t="s">
        <v>136</v>
      </c>
      <c r="G21" s="47">
        <f t="shared" ref="G21:G23" si="25">$D$25/3</f>
        <v>-33333.3333333333</v>
      </c>
      <c r="H21" s="48">
        <f t="shared" ref="H21:H23" si="26">G21/$G$24</f>
        <v>0.333333333333333</v>
      </c>
    </row>
    <row r="22" customHeight="1" ht="21.0">
      <c r="A22" s="7" t="s">
        <v>137</v>
      </c>
      <c r="B22" s="45">
        <f>E17</f>
        <v>25000.0</v>
      </c>
      <c r="C22" s="45">
        <f>F17</f>
        <v>0.0</v>
      </c>
      <c r="D22" s="8">
        <f>G17</f>
        <v>-25000.0</v>
      </c>
      <c r="F22" s="49" t="s">
        <v>138</v>
      </c>
      <c r="G22" s="45">
        <f t="shared" si="25"/>
        <v>-33333.3333333333</v>
      </c>
      <c r="H22" s="50">
        <f t="shared" si="26"/>
        <v>0.333333333333333</v>
      </c>
    </row>
    <row r="23" customHeight="1" ht="21.0">
      <c r="A23" s="7" t="s">
        <v>139</v>
      </c>
      <c r="B23" s="45">
        <f>H17</f>
        <v>25000.0</v>
      </c>
      <c r="C23" s="45">
        <f>I17</f>
        <v>0.0</v>
      </c>
      <c r="D23" s="8">
        <f>J17</f>
        <v>-25000.0</v>
      </c>
      <c r="F23" s="51" t="s">
        <v>140</v>
      </c>
      <c r="G23" s="52">
        <f t="shared" si="25"/>
        <v>-33333.3333333333</v>
      </c>
      <c r="H23" s="53">
        <f t="shared" si="26"/>
        <v>0.333333333333333</v>
      </c>
    </row>
    <row r="24" customHeight="1" ht="21.0">
      <c r="A24" s="54" t="s">
        <v>141</v>
      </c>
      <c r="B24" s="52">
        <f>K17</f>
        <v>25000.0</v>
      </c>
      <c r="C24" s="52">
        <f>L17</f>
        <v>0.0</v>
      </c>
      <c r="D24" s="55">
        <f>M17</f>
        <v>-25000.0</v>
      </c>
      <c r="F24" s="56"/>
      <c r="G24" s="57">
        <f>SUM(G21:G23)</f>
        <v>-100000.0</v>
      </c>
      <c r="H24" s="58">
        <f>SUM(H21:H23)</f>
        <v>1.0</v>
      </c>
    </row>
    <row r="25" customHeight="1" ht="21.0">
      <c r="A25" s="59" t="s">
        <v>142</v>
      </c>
      <c r="B25" s="33">
        <f>SUM(B21:B24)</f>
        <v>100000.0</v>
      </c>
      <c r="C25" s="33">
        <f>SUM(C21:C24)</f>
        <v>0.0</v>
      </c>
      <c r="D25" s="60">
        <f>SUM(D21:D24)</f>
        <v>-100000.0</v>
      </c>
    </row>
  </sheetData>
  <mergeCells count="5">
    <mergeCell ref="H8:J8"/>
    <mergeCell ref="K8:M8"/>
    <mergeCell ref="B8:D8"/>
    <mergeCell ref="E8:G8"/>
    <mergeCell ref="A19:D19"/>
  </mergeCells>
  <extLst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8FAADC"/>
  </sheetPr>
  <dimension ref="A1:M25"/>
  <sheetViews>
    <sheetView workbookViewId="0" showGridLines="0"/>
  </sheetViews>
  <sheetFormatPr defaultRowHeight="15.0" customHeight="1"/>
  <cols>
    <col min="1" max="1" width="13.64"/>
    <col min="2" max="13" width="14.04"/>
    <col min="14" max="1024" width="10.99"/>
  </cols>
  <sheetData>
    <row r="1">
      <c r="A1" s="1" t="s">
        <v>143</v>
      </c>
    </row>
    <row r="2">
      <c r="A2" s="1" t="s">
        <v>144</v>
      </c>
    </row>
    <row r="3" ht="16.0"/>
    <row r="4" ht="20.0">
      <c r="A4" s="2" t="s">
        <v>145</v>
      </c>
      <c r="B4" s="3">
        <v>100000.0</v>
      </c>
      <c r="F4" s="5"/>
      <c r="G4" s="6" t="s">
        <v>146</v>
      </c>
    </row>
    <row r="5" ht="20.0">
      <c r="A5" s="7" t="s">
        <v>147</v>
      </c>
      <c r="B5" s="8">
        <f>B4/4</f>
        <v>25000.0</v>
      </c>
      <c r="F5" s="9"/>
      <c r="G5" s="6" t="s">
        <v>148</v>
      </c>
    </row>
    <row r="6" ht="16.0">
      <c r="A6" s="10" t="s">
        <v>149</v>
      </c>
      <c r="B6" s="11">
        <f>B5/6</f>
        <v>4166.66666666667</v>
      </c>
    </row>
    <row r="7" ht="16.0"/>
    <row r="8">
      <c r="A8" s="12"/>
      <c r="B8" s="13" t="s">
        <v>150</v>
      </c>
      <c r="C8" s="14"/>
      <c r="D8" s="15"/>
      <c r="E8" s="13" t="s">
        <v>151</v>
      </c>
      <c r="F8" s="14"/>
      <c r="G8" s="16"/>
      <c r="H8" s="13" t="s">
        <v>152</v>
      </c>
      <c r="I8" s="14"/>
      <c r="J8" s="16"/>
      <c r="K8" s="13" t="s">
        <v>153</v>
      </c>
      <c r="L8" s="14"/>
      <c r="M8" s="16"/>
    </row>
    <row r="9">
      <c r="A9" s="17"/>
      <c r="B9" s="18" t="s">
        <v>154</v>
      </c>
      <c r="C9" s="19" t="s">
        <v>155</v>
      </c>
      <c r="D9" s="20" t="s">
        <v>156</v>
      </c>
      <c r="E9" s="18" t="s">
        <v>157</v>
      </c>
      <c r="F9" s="19" t="s">
        <v>158</v>
      </c>
      <c r="G9" s="21" t="s">
        <v>159</v>
      </c>
      <c r="H9" s="18" t="s">
        <v>160</v>
      </c>
      <c r="I9" s="19" t="s">
        <v>161</v>
      </c>
      <c r="J9" s="21" t="s">
        <v>162</v>
      </c>
      <c r="K9" s="18" t="s">
        <v>163</v>
      </c>
      <c r="L9" s="19" t="s">
        <v>164</v>
      </c>
      <c r="M9" s="21" t="s">
        <v>165</v>
      </c>
    </row>
    <row r="10">
      <c r="A10" s="22" t="s">
        <v>166</v>
      </c>
      <c r="B10" s="23">
        <f t="shared" ref="B10:B15" si="2">$B$6</f>
        <v>4166.66666666667</v>
      </c>
      <c r="C10" s="24">
        <v>3500.0</v>
      </c>
      <c r="D10" s="25">
        <f t="shared" ref="D10:D16" si="3">C10-B10</f>
        <v>-666.666666666667</v>
      </c>
      <c r="E10" s="23">
        <f t="shared" ref="E10:E15" si="4">$B$6</f>
        <v>4166.66666666667</v>
      </c>
      <c r="F10" s="24">
        <v>3800.0</v>
      </c>
      <c r="G10" s="25">
        <f t="shared" ref="G10:G16" si="5">F10-E10</f>
        <v>-366.666666666665</v>
      </c>
      <c r="H10" s="23">
        <f t="shared" ref="H10:H15" si="6">$B$6</f>
        <v>4166.66666666667</v>
      </c>
      <c r="I10" s="24">
        <v>3900.0</v>
      </c>
      <c r="J10" s="25">
        <f t="shared" ref="J10:J16" si="7">I10-H10</f>
        <v>-266.666666666665</v>
      </c>
      <c r="K10" s="23">
        <f t="shared" ref="K10:K15" si="8">$B$6</f>
        <v>4166.66666666667</v>
      </c>
      <c r="L10" s="24">
        <v>4400.0</v>
      </c>
      <c r="M10" s="26">
        <f t="shared" ref="M10:M16" si="9">L10-K10</f>
        <v>233.333333333333</v>
      </c>
    </row>
    <row r="11">
      <c r="A11" s="22" t="s">
        <v>167</v>
      </c>
      <c r="B11" s="23">
        <f t="shared" si="2"/>
        <v>4166.66666666667</v>
      </c>
      <c r="C11" s="24">
        <v>3700.0</v>
      </c>
      <c r="D11" s="25">
        <f t="shared" si="3"/>
        <v>-466.666666666665</v>
      </c>
      <c r="E11" s="23">
        <f t="shared" si="4"/>
        <v>4166.66666666667</v>
      </c>
      <c r="F11" s="24">
        <v>4100.0</v>
      </c>
      <c r="G11" s="25">
        <f t="shared" si="5"/>
        <v>-66.6666666666668</v>
      </c>
      <c r="H11" s="23">
        <f t="shared" si="6"/>
        <v>4166.66666666667</v>
      </c>
      <c r="I11" s="24">
        <v>4200.0</v>
      </c>
      <c r="J11" s="27">
        <f t="shared" si="7"/>
        <v>33.333333333333</v>
      </c>
      <c r="K11" s="23">
        <f t="shared" si="8"/>
        <v>4166.66666666667</v>
      </c>
      <c r="L11" s="24">
        <v>4200.0</v>
      </c>
      <c r="M11" s="26">
        <f t="shared" si="9"/>
        <v>33.333333333333</v>
      </c>
    </row>
    <row r="12">
      <c r="A12" s="22" t="s">
        <v>168</v>
      </c>
      <c r="B12" s="23">
        <f t="shared" si="2"/>
        <v>4166.66666666667</v>
      </c>
      <c r="C12" s="24">
        <v>6000.0</v>
      </c>
      <c r="D12" s="27">
        <f t="shared" si="3"/>
        <v>1833.33333333333</v>
      </c>
      <c r="E12" s="23">
        <f t="shared" si="4"/>
        <v>4166.66666666667</v>
      </c>
      <c r="F12" s="24">
        <v>7700.0</v>
      </c>
      <c r="G12" s="27">
        <f t="shared" si="5"/>
        <v>3533.33333333333</v>
      </c>
      <c r="H12" s="23">
        <f t="shared" si="6"/>
        <v>4166.66666666667</v>
      </c>
      <c r="I12" s="24">
        <v>7800.0</v>
      </c>
      <c r="J12" s="27">
        <f t="shared" si="7"/>
        <v>3633.33333333333</v>
      </c>
      <c r="K12" s="23">
        <f t="shared" si="8"/>
        <v>4166.66666666667</v>
      </c>
      <c r="L12" s="24">
        <v>8400.0</v>
      </c>
      <c r="M12" s="26">
        <f t="shared" si="9"/>
        <v>4233.33333333333</v>
      </c>
    </row>
    <row r="13">
      <c r="A13" s="22" t="s">
        <v>169</v>
      </c>
      <c r="B13" s="23">
        <f t="shared" si="2"/>
        <v>4166.66666666667</v>
      </c>
      <c r="C13" s="24">
        <v>3000.0</v>
      </c>
      <c r="D13" s="25">
        <f t="shared" si="3"/>
        <v>-1166.66666666665</v>
      </c>
      <c r="E13" s="23">
        <f t="shared" si="4"/>
        <v>4166.66666666667</v>
      </c>
      <c r="F13" s="24">
        <v>2900.0</v>
      </c>
      <c r="G13" s="25">
        <f t="shared" si="5"/>
        <v>-1266.66666666665</v>
      </c>
      <c r="H13" s="23">
        <f t="shared" si="6"/>
        <v>4166.66666666667</v>
      </c>
      <c r="I13" s="24">
        <v>3400.0</v>
      </c>
      <c r="J13" s="25">
        <f t="shared" si="7"/>
        <v>-766.666666666667</v>
      </c>
      <c r="K13" s="23">
        <f t="shared" si="8"/>
        <v>4166.66666666667</v>
      </c>
      <c r="L13" s="24">
        <v>3300.0</v>
      </c>
      <c r="M13" s="28">
        <f t="shared" si="9"/>
        <v>-866.666666666667</v>
      </c>
    </row>
    <row r="14">
      <c r="A14" s="22" t="s">
        <v>170</v>
      </c>
      <c r="B14" s="23">
        <f t="shared" si="2"/>
        <v>4166.66666666667</v>
      </c>
      <c r="C14" s="24">
        <v>3400.0</v>
      </c>
      <c r="D14" s="25">
        <f t="shared" si="3"/>
        <v>-766.666666666667</v>
      </c>
      <c r="E14" s="23">
        <f t="shared" si="4"/>
        <v>4166.66666666667</v>
      </c>
      <c r="F14" s="24">
        <v>3200.0</v>
      </c>
      <c r="G14" s="25">
        <f t="shared" si="5"/>
        <v>-966.666666666667</v>
      </c>
      <c r="H14" s="23">
        <f t="shared" si="6"/>
        <v>4166.66666666667</v>
      </c>
      <c r="I14" s="24">
        <v>3500.0</v>
      </c>
      <c r="J14" s="25">
        <f t="shared" si="7"/>
        <v>-666.666666666667</v>
      </c>
      <c r="K14" s="23">
        <f t="shared" si="8"/>
        <v>4166.66666666667</v>
      </c>
      <c r="L14" s="24">
        <v>3900.0</v>
      </c>
      <c r="M14" s="28">
        <f t="shared" si="9"/>
        <v>-266.666666666665</v>
      </c>
    </row>
    <row r="15">
      <c r="A15" s="22" t="s">
        <v>171</v>
      </c>
      <c r="B15" s="23">
        <f t="shared" si="2"/>
        <v>4166.66666666667</v>
      </c>
      <c r="C15" s="24">
        <v>6600.0</v>
      </c>
      <c r="D15" s="27">
        <f t="shared" si="3"/>
        <v>2433.33333333333</v>
      </c>
      <c r="E15" s="23">
        <f t="shared" si="4"/>
        <v>4166.66666666667</v>
      </c>
      <c r="F15" s="24">
        <v>7100.0</v>
      </c>
      <c r="G15" s="27">
        <f t="shared" si="5"/>
        <v>2933.33333333333</v>
      </c>
      <c r="H15" s="23">
        <f t="shared" si="6"/>
        <v>4166.66666666667</v>
      </c>
      <c r="I15" s="24">
        <v>6900.0</v>
      </c>
      <c r="J15" s="27">
        <f t="shared" si="7"/>
        <v>2733.33333333333</v>
      </c>
      <c r="K15" s="23">
        <f t="shared" si="8"/>
        <v>4166.66666666667</v>
      </c>
      <c r="L15" s="24">
        <v>7500.0</v>
      </c>
      <c r="M15" s="26">
        <f t="shared" si="9"/>
        <v>3333.33333333333</v>
      </c>
    </row>
    <row r="16" ht="16.0">
      <c r="A16" s="29" t="s">
        <v>172</v>
      </c>
      <c r="B16" s="61">
        <v>0.0</v>
      </c>
      <c r="C16" s="52">
        <v>0.0</v>
      </c>
      <c r="D16" s="62">
        <f t="shared" si="3"/>
        <v>0.0</v>
      </c>
      <c r="E16" s="61">
        <v>0.0</v>
      </c>
      <c r="F16" s="52"/>
      <c r="G16" s="62">
        <f t="shared" si="5"/>
        <v>0.0</v>
      </c>
      <c r="H16" s="61">
        <v>0.0</v>
      </c>
      <c r="I16" s="52"/>
      <c r="J16" s="62">
        <f t="shared" si="7"/>
        <v>0.0</v>
      </c>
      <c r="K16" s="61">
        <v>0.0</v>
      </c>
      <c r="L16" s="52"/>
      <c r="M16" s="8">
        <f t="shared" si="9"/>
        <v>0.0</v>
      </c>
    </row>
    <row r="17" ht="16.0">
      <c r="A17" s="31" t="s">
        <v>173</v>
      </c>
      <c r="B17" s="32">
        <f>SUM(B10:B16)</f>
        <v>25000.0</v>
      </c>
      <c r="C17" s="33">
        <f>SUM(C10:C16)</f>
        <v>26200.0</v>
      </c>
      <c r="D17" s="34">
        <f>SUM(D10:D16)</f>
        <v>1200.0</v>
      </c>
      <c r="E17" s="32">
        <f>SUM(E10:E16)</f>
        <v>25000.0</v>
      </c>
      <c r="F17" s="33">
        <f>SUM(F10:F16)</f>
        <v>28800.0</v>
      </c>
      <c r="G17" s="35">
        <f>SUM(G10:G16)</f>
        <v>3800.0</v>
      </c>
      <c r="H17" s="32">
        <f>SUM(H10:H16)</f>
        <v>25000.0</v>
      </c>
      <c r="I17" s="33">
        <f>SUM(I10:I16)</f>
        <v>29700.0</v>
      </c>
      <c r="J17" s="35">
        <f>SUM(J10:J16)</f>
        <v>4700.0</v>
      </c>
      <c r="K17" s="32">
        <f>SUM(K10:K16)</f>
        <v>25000.0</v>
      </c>
      <c r="L17" s="33">
        <f>SUM(L10:L16)</f>
        <v>31700.0</v>
      </c>
      <c r="M17" s="35">
        <f>SUM(M10:M16)</f>
        <v>6700.0</v>
      </c>
    </row>
    <row r="19" customHeight="1" ht="31.0" customFormat="1" s="37">
      <c r="A19" s="36" t="s">
        <v>174</v>
      </c>
      <c r="B19" s="36"/>
      <c r="C19" s="36"/>
      <c r="D19" s="36"/>
      <c r="F19" s="38" t="s">
        <v>175</v>
      </c>
    </row>
    <row r="20" customHeight="1" ht="27.0" customFormat="1" s="37">
      <c r="A20" s="39"/>
      <c r="B20" s="40" t="s">
        <v>176</v>
      </c>
      <c r="C20" s="40" t="s">
        <v>177</v>
      </c>
      <c r="D20" s="41" t="s">
        <v>178</v>
      </c>
      <c r="F20" s="42" t="s">
        <v>179</v>
      </c>
      <c r="G20" s="43" t="s">
        <v>180</v>
      </c>
      <c r="H20" s="44" t="s">
        <v>181</v>
      </c>
    </row>
    <row r="21" customHeight="1" ht="21.0">
      <c r="A21" s="7" t="s">
        <v>182</v>
      </c>
      <c r="B21" s="45">
        <f>B17</f>
        <v>25000.0</v>
      </c>
      <c r="C21" s="45">
        <f>C17</f>
        <v>26200.0</v>
      </c>
      <c r="D21" s="8">
        <f>D17</f>
        <v>1200.0</v>
      </c>
      <c r="F21" s="46" t="s">
        <v>183</v>
      </c>
      <c r="G21" s="47">
        <f t="shared" ref="G21:G23" si="25">$D$25/3</f>
        <v>5466.66666666666</v>
      </c>
      <c r="H21" s="48">
        <f t="shared" ref="H21:H23" si="26">G21/$G$24</f>
        <v>0.333333333333333</v>
      </c>
    </row>
    <row r="22" customHeight="1" ht="21.0">
      <c r="A22" s="7" t="s">
        <v>184</v>
      </c>
      <c r="B22" s="45">
        <f>E17</f>
        <v>25000.0</v>
      </c>
      <c r="C22" s="45">
        <f>F17</f>
        <v>28800.0</v>
      </c>
      <c r="D22" s="8">
        <f>G17</f>
        <v>3800.0</v>
      </c>
      <c r="F22" s="49" t="s">
        <v>185</v>
      </c>
      <c r="G22" s="45">
        <f t="shared" si="25"/>
        <v>5466.66666666666</v>
      </c>
      <c r="H22" s="50">
        <f t="shared" si="26"/>
        <v>0.333333333333333</v>
      </c>
    </row>
    <row r="23" customHeight="1" ht="21.0">
      <c r="A23" s="7" t="s">
        <v>186</v>
      </c>
      <c r="B23" s="45">
        <f>H17</f>
        <v>25000.0</v>
      </c>
      <c r="C23" s="45">
        <f>I17</f>
        <v>29700.0</v>
      </c>
      <c r="D23" s="8">
        <f>J17</f>
        <v>4700.0</v>
      </c>
      <c r="F23" s="51" t="s">
        <v>187</v>
      </c>
      <c r="G23" s="52">
        <f t="shared" si="25"/>
        <v>5466.66666666666</v>
      </c>
      <c r="H23" s="53">
        <f t="shared" si="26"/>
        <v>0.333333333333333</v>
      </c>
    </row>
    <row r="24" customHeight="1" ht="21.0">
      <c r="A24" s="54" t="s">
        <v>188</v>
      </c>
      <c r="B24" s="52">
        <f>K17</f>
        <v>25000.0</v>
      </c>
      <c r="C24" s="52">
        <f>L17</f>
        <v>31700.0</v>
      </c>
      <c r="D24" s="55">
        <f>M17</f>
        <v>6700.0</v>
      </c>
      <c r="F24" s="56"/>
      <c r="G24" s="57">
        <f>SUM(G21:G23)</f>
        <v>16400.0</v>
      </c>
      <c r="H24" s="58">
        <f>SUM(H21:H23)</f>
        <v>1.0</v>
      </c>
    </row>
    <row r="25" customHeight="1" ht="21.0">
      <c r="A25" s="59" t="s">
        <v>189</v>
      </c>
      <c r="B25" s="33">
        <f>SUM(B21:B24)</f>
        <v>100000.0</v>
      </c>
      <c r="C25" s="33">
        <f>SUM(C21:C24)</f>
        <v>116400.0</v>
      </c>
      <c r="D25" s="60">
        <f>SUM(D21:D24)</f>
        <v>16400.0</v>
      </c>
    </row>
  </sheetData>
  <mergeCells count="5">
    <mergeCell ref="H8:J8"/>
    <mergeCell ref="K8:M8"/>
    <mergeCell ref="B8:D8"/>
    <mergeCell ref="E8:G8"/>
    <mergeCell ref="A19:D19"/>
  </mergeCells>
  <extLst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Zoho Sheet Writer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2024-08-26T08:06:19Z</dcterms:created>
</cp:coreProperties>
</file>